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DED21093-CAD0-4509-8E25-1233A3C198DC}" xr6:coauthVersionLast="47" xr6:coauthVersionMax="47" xr10:uidLastSave="{00000000-0000-0000-0000-000000000000}"/>
  <workbookProtection workbookAlgorithmName="SHA-512" workbookHashValue="rMZM13BjzYp1MMi5XAauDjPW3blJ5FRao7qGj6bTr9SP6wV8dF6oGQDKanNjilNG4yvYwkobfK1sUT9C0qpdqQ==" workbookSaltValue="8gecthoIduNLgZ2AuuV30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P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<sst xmlns="http://schemas.openxmlformats.org/spreadsheetml/2006/main" count="231" uniqueCount="117">
  <si>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</si>
  <si>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</si>
  <si>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</si>
  <si>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</si>
  <si>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</si>
  <si>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</si>
  <si>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</si>
  <si>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</si>
  <si>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</si>
  <si>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</si>
  <si>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</si>
  <si>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</si>
  <si>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</si>
  <si>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</si>
  <si>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</si>
  <si>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</si>
  <si>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</si>
  <si>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</si>
  <si>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</si>
  <si>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</si>
  <si>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</si>
  <si>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</si>
  <si>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</si>
  <si>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</si>
  <si>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</si>
  <si>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</si>
  <si>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</si>
  <si>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</si>
  <si>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</si>
  <si>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</si>
  <si>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</si>
  <si>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</si>
  <si>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</si>
  <si>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</si>
  <si>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</si>
  <si>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</si>
  <si>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</si>
  <si>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</si>
  <si>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</si>
  <si>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</si>
  <si>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</si>
  <si>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</si>
  <si>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</si>
  <si>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</si>
  <si>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</si>
  <si>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</si>
  <si>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</si>
  <si>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</si>
  <si>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</si>
  <si>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</si>
  <si>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</si>
  <si>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</si>
  <si>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</si>
  <si>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</si>
  <si>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</si>
  <si>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</si>
  <si>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</si>
  <si>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</si>
  <si>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</si>
  <si>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</si>
  <si>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</si>
  <si>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</si>
  <si>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</si>
  <si>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</si>
  <si>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</si>
  <si>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</si>
  <si>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</si>
  <si>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</si>
  <si>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</si>
  <si>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</si>
  <si>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</si>
  <si>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</si>
  <si>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</si>
  <si>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</si>
  <si>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</si>
  <si>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</si>
  <si>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</si>
  <si>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</si>
  <si>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</si>
  <si>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</si>
  <si>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</si>
  <si>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</si>
  <si>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</si>
  <si>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</si>
  <si>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</si>
  <si>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</si>
  <si>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</si>
  <si>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</si>
  <si>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</si>
  <si>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</si>
  <si>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</si>
  <si>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</si>
  <si>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</si>
  <si>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</si>
  <si>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</si>
  <si>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</si>
  <si>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宇都宮市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</si>
  <si>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</si>
  <si>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</si>
  <si>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</si>
  <si>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</si>
  <si>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</si>
  <si>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</si>
  <si>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</si>
  <si>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</si>
  <si>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</si>
  <si>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</si>
  <si>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</si>
  <si>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</si>
  <si>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</si>
  <si>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</si>
  <si>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</si>
  <si>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</si>
  <si>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</si>
  <si>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「①経常収支比率」は，昨年度に引き続き100％を上回っており，処理に係る費用を経常的な収益で賄えている状況であるものの類似団体と比較して低い状況にある。
　「③流動比率」は，令和５年度と異なり，令和６年度は純利益が生じたため，現金預金が増加し，前年度比で上昇したが，依然として100%を下回っている状況にある。
 「④企業債残高対事業規模比率」は，償還額が借入額を上回ったことに伴う企業債残高の減により，低下傾向にある。
 「⑤経費回収率」は，下水道使用料収入の増加により令和６年度は前年度比でわずかに上昇したが，100％を下回って推移している。
 「⑥汚水処理原価」は，汚水処理費の減少により前年度比でわずかに低下した。
 「⑧水洗化率」は計画的な管渠の整備及び普及促進活動により，上昇傾向にある。
　類似団体と比較すると，「④企業債残高対事業規模比率」，「⑥汚水処理原価」，「⑦施設利用率」，「⑧水洗化率」については，良好な数値となっていることから，相対的に効率的な経営が図られているといえる。なお，「①経常収支比率」，「⑤経費回収率」は類似団体と比較すると低くなっているものの「①経常収支比率」は100％を上回っており，また「⑤経費回収率」についても前年度を上回っていることから健全な経営状態にあるといえる。
。</t>
    <rPh sb="12" eb="15">
      <t>サクネンド</t>
    </rPh>
    <rPh sb="16" eb="17">
      <t>ヒ</t>
    </rPh>
    <rPh sb="18" eb="19">
      <t>ツヅ</t>
    </rPh>
    <rPh sb="25" eb="27">
      <t>ウワマワ</t>
    </rPh>
    <rPh sb="88" eb="90">
      <t>レイワ</t>
    </rPh>
    <rPh sb="91" eb="93">
      <t>ネンド</t>
    </rPh>
    <rPh sb="94" eb="95">
      <t>コト</t>
    </rPh>
    <rPh sb="98" eb="100">
      <t>レイワ</t>
    </rPh>
    <rPh sb="101" eb="103">
      <t>ネンド</t>
    </rPh>
    <rPh sb="104" eb="107">
      <t>ジュンリエキ</t>
    </rPh>
    <rPh sb="108" eb="109">
      <t>ショウ</t>
    </rPh>
    <rPh sb="175" eb="178">
      <t>ショウカンガク</t>
    </rPh>
    <rPh sb="179" eb="182">
      <t>カリイレガク</t>
    </rPh>
    <rPh sb="183" eb="185">
      <t>ウワマワ</t>
    </rPh>
    <rPh sb="190" eb="191">
      <t>トモナ</t>
    </rPh>
    <rPh sb="195" eb="197">
      <t>ザンダカ</t>
    </rPh>
    <rPh sb="229" eb="231">
      <t>シュウニュウ</t>
    </rPh>
    <rPh sb="530" eb="533">
      <t>ゼンネンド</t>
    </rPh>
    <rPh sb="534" eb="536">
      <t>ウワマワ</t>
    </rPh>
    <phoneticPr fontId="4"/>
  </si>
  <si>
    <t>　経費回収率が100％を下回っている中，物価高騰，職員給与費の増加に加え，今後，施設や管路の更新需要の増加が見込まれており，安定した経営状態を維持するためには，ＤＸや官民連携の推進による事業の効率化により，費用を抑制するとともに，予定している使用料の改定により収益性を高めていく。これにより一層の経営の効率化・健全化を図り，経常収支比率や経費回収率の向上に努める。</t>
    <rPh sb="18" eb="19">
      <t>ナカ</t>
    </rPh>
    <rPh sb="34" eb="35">
      <t>クワ</t>
    </rPh>
    <rPh sb="37" eb="39">
      <t>コンゴ</t>
    </rPh>
    <rPh sb="43" eb="45">
      <t>カンロ</t>
    </rPh>
    <rPh sb="51" eb="53">
      <t>ゾウカ</t>
    </rPh>
    <rPh sb="54" eb="56">
      <t>ミコ</t>
    </rPh>
    <rPh sb="145" eb="147">
      <t>イッソウ</t>
    </rPh>
    <rPh sb="148" eb="150">
      <t>ケイエイ</t>
    </rPh>
    <rPh sb="151" eb="154">
      <t>コウリツカ</t>
    </rPh>
    <rPh sb="155" eb="158">
      <t>ケンゼンカ</t>
    </rPh>
    <rPh sb="159" eb="160">
      <t>ハカ</t>
    </rPh>
    <rPh sb="169" eb="171">
      <t>ケイヒ</t>
    </rPh>
    <rPh sb="178" eb="179">
      <t>ツト</t>
    </rPh>
    <phoneticPr fontId="4"/>
  </si>
  <si>
    <t xml:space="preserve"> 「①有形固定資産減価償却率」は老朽化の進行により，上昇傾向にある。
 「③管渠改善率」については,令和６年度は，下水道管更新工事の延長が減少したため，前年度より低下し，その結果「②管渠老朽化率」が上昇した。
　類似団体と比較すると，「①有形固定資産減価償却率」「②管渠老朽化率」が高くなっており，老朽化の進行が見受けられるため，老朽管更新工事の延長を増加していく必要がある。
</t>
    <rPh sb="66" eb="68">
      <t>エンチョウ</t>
    </rPh>
    <rPh sb="157" eb="159">
      <t>ミウ</t>
    </rPh>
    <rPh sb="166" eb="169">
      <t>ロウキュウカン</t>
    </rPh>
    <rPh sb="169" eb="171">
      <t>コウシン</t>
    </rPh>
    <rPh sb="171" eb="173">
      <t>コウジ</t>
    </rPh>
    <rPh sb="174" eb="176">
      <t>エンチョウ</t>
    </rPh>
    <rPh sb="177" eb="179">
      <t>ゾウカ</t>
    </rPh>
    <rPh sb="183" eb="1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</si>
</sst>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0.03</c:v>
                </c:pt>
                <c:pt idx="2">
                  <c:v>0.1</c:v>
                </c:pt>
                <c:pt idx="3">
                  <c:v>0.13</c:v>
                </c:pt>
                <c:pt idx="4">
                  <c:v>0.06</c:v>
                </c:pt>
              </c:numCache>
            </c:numRef>
          </c:val>
          <c:extLst>
            <c:ext xmlns:c16="http://schemas.microsoft.com/office/drawing/2014/chart" uri="{C3380CC4-5D6E-409C-BE32-E72D297353CC}">
              <c16:uniqueId val="{00000000-8C3F-48DA-AA02-D6005686CF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8C3F-48DA-AA02-D6005686CF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77.239999999999995</c:v>
                </c:pt>
                <c:pt idx="1">
                  <c:v>82.5</c:v>
                </c:pt>
                <c:pt idx="2">
                  <c:v>80.16</c:v>
                </c:pt>
                <c:pt idx="3">
                  <c:v>75.06</c:v>
                </c:pt>
                <c:pt idx="4">
                  <c:v>80.650000000000006</c:v>
                </c:pt>
              </c:numCache>
            </c:numRef>
          </c:val>
          <c:extLst>
            <c:ext xmlns:c16="http://schemas.microsoft.com/office/drawing/2014/chart" uri="{C3380CC4-5D6E-409C-BE32-E72D297353CC}">
              <c16:uniqueId val="{00000000-5749-4751-8287-2EECC9CB86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5749-4751-8287-2EECC9CB86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c:v>
                </c:pt>
                <c:pt idx="1">
                  <c:v>96.63</c:v>
                </c:pt>
                <c:pt idx="2">
                  <c:v>96.78</c:v>
                </c:pt>
                <c:pt idx="3">
                  <c:v>96.92</c:v>
                </c:pt>
                <c:pt idx="4">
                  <c:v>97.2</c:v>
                </c:pt>
              </c:numCache>
            </c:numRef>
          </c:val>
          <c:extLst>
            <c:ext xmlns:c16="http://schemas.microsoft.com/office/drawing/2014/chart" uri="{C3380CC4-5D6E-409C-BE32-E72D297353CC}">
              <c16:uniqueId val="{00000000-890E-4F8B-8D53-F7B7C1D94E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890E-4F8B-8D53-F7B7C1D94E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101.07</c:v>
                </c:pt>
                <c:pt idx="1">
                  <c:v>97.8</c:v>
                </c:pt>
                <c:pt idx="2">
                  <c:v>102.07</c:v>
                </c:pt>
                <c:pt idx="3">
                  <c:v>100.02</c:v>
                </c:pt>
                <c:pt idx="4">
                  <c:v>102.37</c:v>
                </c:pt>
              </c:numCache>
            </c:numRef>
          </c:val>
          <c:extLst>
            <c:ext xmlns:c16="http://schemas.microsoft.com/office/drawing/2014/chart" uri="{C3380CC4-5D6E-409C-BE32-E72D297353CC}">
              <c16:uniqueId val="{00000000-DF7D-49E5-8219-A9A6C43F83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DF7D-49E5-8219-A9A6C43F83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45.28</c:v>
                </c:pt>
                <c:pt idx="1">
                  <c:v>46.94</c:v>
                </c:pt>
                <c:pt idx="2">
                  <c:v>48.52</c:v>
                </c:pt>
                <c:pt idx="3">
                  <c:v>51.64</c:v>
                </c:pt>
                <c:pt idx="4">
                  <c:v>52.12</c:v>
                </c:pt>
              </c:numCache>
            </c:numRef>
          </c:val>
          <c:extLst>
            <c:ext xmlns:c16="http://schemas.microsoft.com/office/drawing/2014/chart" uri="{C3380CC4-5D6E-409C-BE32-E72D297353CC}">
              <c16:uniqueId val="{00000000-0855-4AC3-A032-F64DC4D551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0855-4AC3-A032-F64DC4D551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3.58</c:v>
                </c:pt>
                <c:pt idx="1">
                  <c:v>3.98</c:v>
                </c:pt>
                <c:pt idx="2">
                  <c:v>7.99</c:v>
                </c:pt>
                <c:pt idx="3">
                  <c:v>11.59</c:v>
                </c:pt>
                <c:pt idx="4">
                  <c:v>14.21</c:v>
                </c:pt>
              </c:numCache>
            </c:numRef>
          </c:val>
          <c:extLst>
            <c:ext xmlns:c16="http://schemas.microsoft.com/office/drawing/2014/chart" uri="{C3380CC4-5D6E-409C-BE32-E72D297353CC}">
              <c16:uniqueId val="{00000000-FBF2-406F-B8A5-E62CBD73A3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FBF2-406F-B8A5-E62CBD73A3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23-4054-AD57-7AA9C0FA66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7C23-4054-AD57-7AA9C0FA66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61.7</c:v>
                </c:pt>
                <c:pt idx="1">
                  <c:v>62.3</c:v>
                </c:pt>
                <c:pt idx="2">
                  <c:v>74.239999999999995</c:v>
                </c:pt>
                <c:pt idx="3">
                  <c:v>83.7</c:v>
                </c:pt>
                <c:pt idx="4">
                  <c:v>97</c:v>
                </c:pt>
              </c:numCache>
            </c:numRef>
          </c:val>
          <c:extLst>
            <c:ext xmlns:c16="http://schemas.microsoft.com/office/drawing/2014/chart" uri="{C3380CC4-5D6E-409C-BE32-E72D297353CC}">
              <c16:uniqueId val="{00000000-FFFC-4C40-9FF3-5F3195C512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FFFC-4C40-9FF3-5F3195C512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517.98</c:v>
                </c:pt>
                <c:pt idx="1">
                  <c:v>473.54</c:v>
                </c:pt>
                <c:pt idx="2">
                  <c:v>450.18</c:v>
                </c:pt>
                <c:pt idx="3">
                  <c:v>424.99</c:v>
                </c:pt>
                <c:pt idx="4">
                  <c:v>419.62</c:v>
                </c:pt>
              </c:numCache>
            </c:numRef>
          </c:val>
          <c:extLst>
            <c:ext xmlns:c16="http://schemas.microsoft.com/office/drawing/2014/chart" uri="{C3380CC4-5D6E-409C-BE32-E72D297353CC}">
              <c16:uniqueId val="{00000000-E10F-46D1-AA21-AAAFBBC392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E10F-46D1-AA21-AAAFBBC392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97.67</c:v>
                </c:pt>
                <c:pt idx="1">
                  <c:v>92.45</c:v>
                </c:pt>
                <c:pt idx="2">
                  <c:v>99.28</c:v>
                </c:pt>
                <c:pt idx="3">
                  <c:v>96.88</c:v>
                </c:pt>
                <c:pt idx="4">
                  <c:v>97.22</c:v>
                </c:pt>
              </c:numCache>
            </c:numRef>
          </c:val>
          <c:extLst>
            <c:ext xmlns:c16="http://schemas.microsoft.com/office/drawing/2014/chart" uri="{C3380CC4-5D6E-409C-BE32-E72D297353CC}">
              <c16:uniqueId val="{00000000-D218-43C1-8388-3AE814CEB7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D218-43C1-8388-3AE814CEB7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151.97999999999999</c:v>
                </c:pt>
                <c:pt idx="1">
                  <c:v>160.03</c:v>
                </c:pt>
                <c:pt idx="2">
                  <c:v>150.53</c:v>
                </c:pt>
                <c:pt idx="3">
                  <c:v>155.94</c:v>
                </c:pt>
                <c:pt idx="4">
                  <c:v>155.78</c:v>
                </c:pt>
              </c:numCache>
            </c:numRef>
          </c:val>
          <c:extLst>
            <c:ext xmlns:c16="http://schemas.microsoft.com/office/drawing/2014/chart" uri="{C3380CC4-5D6E-409C-BE32-E72D297353CC}">
              <c16:uniqueId val="{00000000-D241-49EB-AC49-C7EB6DD8F0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D241-49EB-AC49-C7EB6DD8F0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宇都宮市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514595</v>
      </c>
      <c r="AM8" s="41"/>
      <c r="AN8" s="41"/>
      <c r="AO8" s="41"/>
      <c r="AP8" s="41"/>
      <c r="AQ8" s="41"/>
      <c r="AR8" s="41"/>
      <c r="AS8" s="41"/>
      <c r="AT8" s="34">
        <f>データ!T6</f>
        <v>416.85</v>
      </c>
      <c r="AU8" s="34"/>
      <c r="AV8" s="34"/>
      <c r="AW8" s="34"/>
      <c r="AX8" s="34"/>
      <c r="AY8" s="34"/>
      <c r="AZ8" s="34"/>
      <c r="BA8" s="34"/>
      <c r="BB8" s="34">
        <f>データ!U6</f>
        <v>1234.48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75.94</v>
      </c>
      <c r="J10" s="34"/>
      <c r="K10" s="34"/>
      <c r="L10" s="34"/>
      <c r="M10" s="34"/>
      <c r="N10" s="34"/>
      <c r="O10" s="34"/>
      <c r="P10" s="34">
        <f>データ!P6</f>
        <v>85.19</v>
      </c>
      <c r="Q10" s="34"/>
      <c r="R10" s="34"/>
      <c r="S10" s="34"/>
      <c r="T10" s="34"/>
      <c r="U10" s="34"/>
      <c r="V10" s="34"/>
      <c r="W10" s="34">
        <f>データ!Q6</f>
        <v>63.33</v>
      </c>
      <c r="X10" s="34"/>
      <c r="Y10" s="34"/>
      <c r="Z10" s="34"/>
      <c r="AA10" s="34"/>
      <c r="AB10" s="34"/>
      <c r="AC10" s="34"/>
      <c r="AD10" s="41">
        <f>データ!R6</f>
        <v>2695</v>
      </c>
      <c r="AE10" s="41"/>
      <c r="AF10" s="41"/>
      <c r="AG10" s="41"/>
      <c r="AH10" s="41"/>
      <c r="AI10" s="41"/>
      <c r="AJ10" s="41"/>
      <c r="AK10" s="2"/>
      <c r="AL10" s="41">
        <f>データ!V6</f>
        <v>437094</v>
      </c>
      <c r="AM10" s="41"/>
      <c r="AN10" s="41"/>
      <c r="AO10" s="41"/>
      <c r="AP10" s="41"/>
      <c r="AQ10" s="41"/>
      <c r="AR10" s="41"/>
      <c r="AS10" s="41"/>
      <c r="AT10" s="34">
        <f>データ!W6</f>
        <v>80.849999999999994</v>
      </c>
      <c r="AU10" s="34"/>
      <c r="AV10" s="34"/>
      <c r="AW10" s="34"/>
      <c r="AX10" s="34"/>
      <c r="AY10" s="34"/>
      <c r="AZ10" s="34"/>
      <c r="BA10" s="34"/>
      <c r="BB10" s="34">
        <f>データ!X6</f>
        <v>5406.23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zpViYmS3mHIGo9bvxXgmFOheeoBdr4jkGIgLiw02qLUgz3i2TFbAKLIsf4SFB6VNeXJ3unpDJYQ7h2nFnKzow==" saltValue="Fk0a9DqCf+zjB9lwZQ+T4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92011</v>
      </c>
      <c r="D6" s="19">
        <f t="shared" si="3"/>
        <v>46</v>
      </c>
      <c r="E6" s="19">
        <f t="shared" si="3"/>
        <v>17</v>
      </c>
      <c r="F6" s="19">
        <f t="shared" si="3"/>
        <v>1</v>
      </c>
      <c r="G6" s="19">
        <f t="shared" si="3"/>
        <v>0</v>
      </c>
      <c r="H6" s="19" t="str">
        <f t="shared" si="3"/>
        <v>栃木県　宇都宮市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75.94</v>
      </c>
      <c r="P6" s="20">
        <f t="shared" si="3"/>
        <v>85.19</v>
      </c>
      <c r="Q6" s="20">
        <f t="shared" si="3"/>
        <v>63.33</v>
      </c>
      <c r="R6" s="20">
        <f t="shared" si="3"/>
        <v>2695</v>
      </c>
      <c r="S6" s="20">
        <f t="shared" si="3"/>
        <v>514595</v>
      </c>
      <c r="T6" s="20">
        <f t="shared" si="3"/>
        <v>416.85</v>
      </c>
      <c r="U6" s="20">
        <f t="shared" si="3"/>
        <v>1234.48</v>
      </c>
      <c r="V6" s="20">
        <f t="shared" si="3"/>
        <v>437094</v>
      </c>
      <c r="W6" s="20">
        <f t="shared" si="3"/>
        <v>80.849999999999994</v>
      </c>
      <c r="X6" s="20">
        <f t="shared" si="3"/>
        <v>5406.23</v>
      </c>
      <c r="Y6" s="21">
        <f>IF(Y7="",NA(),Y7)</f>
        <v>101.07</v>
      </c>
      <c r="Z6" s="21">
        <f t="shared" ref="Z6:AH6" si="4">IF(Z7="",NA(),Z7)</f>
        <v>97.8</v>
      </c>
      <c r="AA6" s="21">
        <f t="shared" si="4"/>
        <v>102.07</v>
      </c>
      <c r="AB6" s="21">
        <f t="shared" si="4"/>
        <v>100.02</v>
      </c>
      <c r="AC6" s="21">
        <f t="shared" si="4"/>
        <v>102.37</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61.7</v>
      </c>
      <c r="AV6" s="21">
        <f t="shared" ref="AV6:BD6" si="6">IF(AV7="",NA(),AV7)</f>
        <v>62.3</v>
      </c>
      <c r="AW6" s="21">
        <f t="shared" si="6"/>
        <v>74.239999999999995</v>
      </c>
      <c r="AX6" s="21">
        <f t="shared" si="6"/>
        <v>83.7</v>
      </c>
      <c r="AY6" s="21">
        <f t="shared" si="6"/>
        <v>97</v>
      </c>
      <c r="AZ6" s="21">
        <f t="shared" si="6"/>
        <v>72.930000000000007</v>
      </c>
      <c r="BA6" s="21">
        <f t="shared" si="6"/>
        <v>80.08</v>
      </c>
      <c r="BB6" s="21">
        <f t="shared" si="6"/>
        <v>87.33</v>
      </c>
      <c r="BC6" s="21">
        <f t="shared" si="6"/>
        <v>92.26</v>
      </c>
      <c r="BD6" s="21">
        <f t="shared" si="6"/>
        <v>99.9</v>
      </c>
      <c r="BE6" s="20" t="str">
        <f>IF(BE7="","",IF(BE7="-","【-】","【"&amp;SUBSTITUTE(TEXT(BE7,"#,##0.00"),"-","△")&amp;"】"))</f>
        <v>【82.75】</v>
      </c>
      <c r="BF6" s="21">
        <f>IF(BF7="",NA(),BF7)</f>
        <v>517.98</v>
      </c>
      <c r="BG6" s="21">
        <f t="shared" ref="BG6:BO6" si="7">IF(BG7="",NA(),BG7)</f>
        <v>473.54</v>
      </c>
      <c r="BH6" s="21">
        <f t="shared" si="7"/>
        <v>450.18</v>
      </c>
      <c r="BI6" s="21">
        <f t="shared" si="7"/>
        <v>424.99</v>
      </c>
      <c r="BJ6" s="21">
        <f t="shared" si="7"/>
        <v>419.62</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97.67</v>
      </c>
      <c r="BR6" s="21">
        <f t="shared" ref="BR6:BZ6" si="8">IF(BR7="",NA(),BR7)</f>
        <v>92.45</v>
      </c>
      <c r="BS6" s="21">
        <f t="shared" si="8"/>
        <v>99.28</v>
      </c>
      <c r="BT6" s="21">
        <f t="shared" si="8"/>
        <v>96.88</v>
      </c>
      <c r="BU6" s="21">
        <f t="shared" si="8"/>
        <v>97.22</v>
      </c>
      <c r="BV6" s="21">
        <f t="shared" si="8"/>
        <v>98.61</v>
      </c>
      <c r="BW6" s="21">
        <f t="shared" si="8"/>
        <v>98.75</v>
      </c>
      <c r="BX6" s="21">
        <f t="shared" si="8"/>
        <v>98.36</v>
      </c>
      <c r="BY6" s="21">
        <f t="shared" si="8"/>
        <v>97.29</v>
      </c>
      <c r="BZ6" s="21">
        <f t="shared" si="8"/>
        <v>99.29</v>
      </c>
      <c r="CA6" s="20" t="str">
        <f>IF(CA7="","",IF(CA7="-","【-】","【"&amp;SUBSTITUTE(TEXT(CA7,"#,##0.00"),"-","△")&amp;"】"))</f>
        <v>【97.94】</v>
      </c>
      <c r="CB6" s="21">
        <f>IF(CB7="",NA(),CB7)</f>
        <v>151.97999999999999</v>
      </c>
      <c r="CC6" s="21">
        <f t="shared" ref="CC6:CK6" si="9">IF(CC7="",NA(),CC7)</f>
        <v>160.03</v>
      </c>
      <c r="CD6" s="21">
        <f t="shared" si="9"/>
        <v>150.53</v>
      </c>
      <c r="CE6" s="21">
        <f t="shared" si="9"/>
        <v>155.94</v>
      </c>
      <c r="CF6" s="21">
        <f t="shared" si="9"/>
        <v>155.78</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77.239999999999995</v>
      </c>
      <c r="CN6" s="21">
        <f t="shared" ref="CN6:CV6" si="10">IF(CN7="",NA(),CN7)</f>
        <v>82.5</v>
      </c>
      <c r="CO6" s="21">
        <f t="shared" si="10"/>
        <v>80.16</v>
      </c>
      <c r="CP6" s="21">
        <f t="shared" si="10"/>
        <v>75.06</v>
      </c>
      <c r="CQ6" s="21">
        <f t="shared" si="10"/>
        <v>80.650000000000006</v>
      </c>
      <c r="CR6" s="21">
        <f t="shared" si="10"/>
        <v>61.7</v>
      </c>
      <c r="CS6" s="21">
        <f t="shared" si="10"/>
        <v>63.04</v>
      </c>
      <c r="CT6" s="21">
        <f t="shared" si="10"/>
        <v>60.55</v>
      </c>
      <c r="CU6" s="21">
        <f t="shared" si="10"/>
        <v>61.49</v>
      </c>
      <c r="CV6" s="21">
        <f t="shared" si="10"/>
        <v>62.15</v>
      </c>
      <c r="CW6" s="20" t="str">
        <f>IF(CW7="","",IF(CW7="-","【-】","【"&amp;SUBSTITUTE(TEXT(CW7,"#,##0.00"),"-","△")&amp;"】"))</f>
        <v>【60.13】</v>
      </c>
      <c r="CX6" s="21">
        <f>IF(CX7="",NA(),CX7)</f>
        <v>96.3</v>
      </c>
      <c r="CY6" s="21">
        <f t="shared" ref="CY6:DG6" si="11">IF(CY7="",NA(),CY7)</f>
        <v>96.63</v>
      </c>
      <c r="CZ6" s="21">
        <f t="shared" si="11"/>
        <v>96.78</v>
      </c>
      <c r="DA6" s="21">
        <f t="shared" si="11"/>
        <v>96.92</v>
      </c>
      <c r="DB6" s="21">
        <f t="shared" si="11"/>
        <v>97.2</v>
      </c>
      <c r="DC6" s="21">
        <f t="shared" si="11"/>
        <v>94.56</v>
      </c>
      <c r="DD6" s="21">
        <f t="shared" si="11"/>
        <v>94.75</v>
      </c>
      <c r="DE6" s="21">
        <f t="shared" si="11"/>
        <v>94.92</v>
      </c>
      <c r="DF6" s="21">
        <f t="shared" si="11"/>
        <v>95.01</v>
      </c>
      <c r="DG6" s="21">
        <f t="shared" si="11"/>
        <v>94.96</v>
      </c>
      <c r="DH6" s="20" t="str">
        <f>IF(DH7="","",IF(DH7="-","【-】","【"&amp;SUBSTITUTE(TEXT(DH7,"#,##0.00"),"-","△")&amp;"】"))</f>
        <v>【96.00】</v>
      </c>
      <c r="DI6" s="21">
        <f>IF(DI7="",NA(),DI7)</f>
        <v>45.28</v>
      </c>
      <c r="DJ6" s="21">
        <f t="shared" ref="DJ6:DR6" si="12">IF(DJ7="",NA(),DJ7)</f>
        <v>46.94</v>
      </c>
      <c r="DK6" s="21">
        <f t="shared" si="12"/>
        <v>48.52</v>
      </c>
      <c r="DL6" s="21">
        <f t="shared" si="12"/>
        <v>51.64</v>
      </c>
      <c r="DM6" s="21">
        <f t="shared" si="12"/>
        <v>52.12</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3.58</v>
      </c>
      <c r="DU6" s="21">
        <f t="shared" ref="DU6:EC6" si="13">IF(DU7="",NA(),DU7)</f>
        <v>3.98</v>
      </c>
      <c r="DV6" s="21">
        <f t="shared" si="13"/>
        <v>7.99</v>
      </c>
      <c r="DW6" s="21">
        <f t="shared" si="13"/>
        <v>11.59</v>
      </c>
      <c r="DX6" s="21">
        <f t="shared" si="13"/>
        <v>14.21</v>
      </c>
      <c r="DY6" s="21">
        <f t="shared" si="13"/>
        <v>5.64</v>
      </c>
      <c r="DZ6" s="21">
        <f t="shared" si="13"/>
        <v>6.43</v>
      </c>
      <c r="EA6" s="21">
        <f t="shared" si="13"/>
        <v>7.75</v>
      </c>
      <c r="EB6" s="21">
        <f t="shared" si="13"/>
        <v>9.44</v>
      </c>
      <c r="EC6" s="21">
        <f t="shared" si="13"/>
        <v>10.69</v>
      </c>
      <c r="ED6" s="20" t="str">
        <f>IF(ED7="","",IF(ED7="-","【-】","【"&amp;SUBSTITUTE(TEXT(ED7,"#,##0.00"),"-","△")&amp;"】"))</f>
        <v>【9.46】</v>
      </c>
      <c r="EE6" s="21">
        <f>IF(EE7="",NA(),EE7)</f>
        <v>0.1</v>
      </c>
      <c r="EF6" s="21">
        <f t="shared" ref="EF6:EN6" si="14">IF(EF7="",NA(),EF7)</f>
        <v>0.03</v>
      </c>
      <c r="EG6" s="21">
        <f t="shared" si="14"/>
        <v>0.1</v>
      </c>
      <c r="EH6" s="21">
        <f t="shared" si="14"/>
        <v>0.13</v>
      </c>
      <c r="EI6" s="21">
        <f t="shared" si="14"/>
        <v>0.06</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92011</v>
      </c>
      <c r="D7" s="23">
        <v>46</v>
      </c>
      <c r="E7" s="23">
        <v>17</v>
      </c>
      <c r="F7" s="23">
        <v>1</v>
      </c>
      <c r="G7" s="23">
        <v>0</v>
      </c>
      <c r="H7" s="23" t="s">
        <v>96</v>
      </c>
      <c r="I7" s="23" t="s">
        <v>97</v>
      </c>
      <c r="J7" s="23" t="s">
        <v>98</v>
      </c>
      <c r="K7" s="23" t="s">
        <v>99</v>
      </c>
      <c r="L7" s="23" t="s">
        <v>100</v>
      </c>
      <c r="M7" s="23" t="s">
        <v>101</v>
      </c>
      <c r="N7" s="24" t="s">
        <v>102</v>
      </c>
      <c r="O7" s="24">
        <v>75.94</v>
      </c>
      <c r="P7" s="24">
        <v>85.19</v>
      </c>
      <c r="Q7" s="24">
        <v>63.33</v>
      </c>
      <c r="R7" s="24">
        <v>2695</v>
      </c>
      <c r="S7" s="24">
        <v>514595</v>
      </c>
      <c r="T7" s="24">
        <v>416.85</v>
      </c>
      <c r="U7" s="24">
        <v>1234.48</v>
      </c>
      <c r="V7" s="24">
        <v>437094</v>
      </c>
      <c r="W7" s="24">
        <v>80.849999999999994</v>
      </c>
      <c r="X7" s="24">
        <v>5406.23</v>
      </c>
      <c r="Y7" s="24">
        <v>101.07</v>
      </c>
      <c r="Z7" s="24">
        <v>97.8</v>
      </c>
      <c r="AA7" s="24">
        <v>102.07</v>
      </c>
      <c r="AB7" s="24">
        <v>100.02</v>
      </c>
      <c r="AC7" s="24">
        <v>102.37</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61.7</v>
      </c>
      <c r="AV7" s="24">
        <v>62.3</v>
      </c>
      <c r="AW7" s="24">
        <v>74.239999999999995</v>
      </c>
      <c r="AX7" s="24">
        <v>83.7</v>
      </c>
      <c r="AY7" s="24">
        <v>97</v>
      </c>
      <c r="AZ7" s="24">
        <v>72.930000000000007</v>
      </c>
      <c r="BA7" s="24">
        <v>80.08</v>
      </c>
      <c r="BB7" s="24">
        <v>87.33</v>
      </c>
      <c r="BC7" s="24">
        <v>92.26</v>
      </c>
      <c r="BD7" s="24">
        <v>99.9</v>
      </c>
      <c r="BE7" s="24">
        <v>82.75</v>
      </c>
      <c r="BF7" s="24">
        <v>517.98</v>
      </c>
      <c r="BG7" s="24">
        <v>473.54</v>
      </c>
      <c r="BH7" s="24">
        <v>450.18</v>
      </c>
      <c r="BI7" s="24">
        <v>424.99</v>
      </c>
      <c r="BJ7" s="24">
        <v>419.62</v>
      </c>
      <c r="BK7" s="24">
        <v>730.52</v>
      </c>
      <c r="BL7" s="24">
        <v>672.33</v>
      </c>
      <c r="BM7" s="24">
        <v>668.8</v>
      </c>
      <c r="BN7" s="24">
        <v>652.79999999999995</v>
      </c>
      <c r="BO7" s="24">
        <v>624.62</v>
      </c>
      <c r="BP7" s="24">
        <v>602.55999999999995</v>
      </c>
      <c r="BQ7" s="24">
        <v>97.67</v>
      </c>
      <c r="BR7" s="24">
        <v>92.45</v>
      </c>
      <c r="BS7" s="24">
        <v>99.28</v>
      </c>
      <c r="BT7" s="24">
        <v>96.88</v>
      </c>
      <c r="BU7" s="24">
        <v>97.22</v>
      </c>
      <c r="BV7" s="24">
        <v>98.61</v>
      </c>
      <c r="BW7" s="24">
        <v>98.75</v>
      </c>
      <c r="BX7" s="24">
        <v>98.36</v>
      </c>
      <c r="BY7" s="24">
        <v>97.29</v>
      </c>
      <c r="BZ7" s="24">
        <v>99.29</v>
      </c>
      <c r="CA7" s="24">
        <v>97.94</v>
      </c>
      <c r="CB7" s="24">
        <v>151.97999999999999</v>
      </c>
      <c r="CC7" s="24">
        <v>160.03</v>
      </c>
      <c r="CD7" s="24">
        <v>150.53</v>
      </c>
      <c r="CE7" s="24">
        <v>155.94</v>
      </c>
      <c r="CF7" s="24">
        <v>155.78</v>
      </c>
      <c r="CG7" s="24">
        <v>141.24</v>
      </c>
      <c r="CH7" s="24">
        <v>142.03</v>
      </c>
      <c r="CI7" s="24">
        <v>142.11000000000001</v>
      </c>
      <c r="CJ7" s="24">
        <v>145.49</v>
      </c>
      <c r="CK7" s="24">
        <v>144.28</v>
      </c>
      <c r="CL7" s="24">
        <v>140.97999999999999</v>
      </c>
      <c r="CM7" s="24">
        <v>77.239999999999995</v>
      </c>
      <c r="CN7" s="24">
        <v>82.5</v>
      </c>
      <c r="CO7" s="24">
        <v>80.16</v>
      </c>
      <c r="CP7" s="24">
        <v>75.06</v>
      </c>
      <c r="CQ7" s="24">
        <v>80.650000000000006</v>
      </c>
      <c r="CR7" s="24">
        <v>61.7</v>
      </c>
      <c r="CS7" s="24">
        <v>63.04</v>
      </c>
      <c r="CT7" s="24">
        <v>60.55</v>
      </c>
      <c r="CU7" s="24">
        <v>61.49</v>
      </c>
      <c r="CV7" s="24">
        <v>62.15</v>
      </c>
      <c r="CW7" s="24">
        <v>60.13</v>
      </c>
      <c r="CX7" s="24">
        <v>96.3</v>
      </c>
      <c r="CY7" s="24">
        <v>96.63</v>
      </c>
      <c r="CZ7" s="24">
        <v>96.78</v>
      </c>
      <c r="DA7" s="24">
        <v>96.92</v>
      </c>
      <c r="DB7" s="24">
        <v>97.2</v>
      </c>
      <c r="DC7" s="24">
        <v>94.56</v>
      </c>
      <c r="DD7" s="24">
        <v>94.75</v>
      </c>
      <c r="DE7" s="24">
        <v>94.92</v>
      </c>
      <c r="DF7" s="24">
        <v>95.01</v>
      </c>
      <c r="DG7" s="24">
        <v>94.96</v>
      </c>
      <c r="DH7" s="24">
        <v>96</v>
      </c>
      <c r="DI7" s="24">
        <v>45.28</v>
      </c>
      <c r="DJ7" s="24">
        <v>46.94</v>
      </c>
      <c r="DK7" s="24">
        <v>48.52</v>
      </c>
      <c r="DL7" s="24">
        <v>51.64</v>
      </c>
      <c r="DM7" s="24">
        <v>52.12</v>
      </c>
      <c r="DN7" s="24">
        <v>28.87</v>
      </c>
      <c r="DO7" s="24">
        <v>31.34</v>
      </c>
      <c r="DP7" s="24">
        <v>32.909999999999997</v>
      </c>
      <c r="DQ7" s="24">
        <v>34.869999999999997</v>
      </c>
      <c r="DR7" s="24">
        <v>36.700000000000003</v>
      </c>
      <c r="DS7" s="24">
        <v>42.2</v>
      </c>
      <c r="DT7" s="24">
        <v>3.58</v>
      </c>
      <c r="DU7" s="24">
        <v>3.98</v>
      </c>
      <c r="DV7" s="24">
        <v>7.99</v>
      </c>
      <c r="DW7" s="24">
        <v>11.59</v>
      </c>
      <c r="DX7" s="24">
        <v>14.21</v>
      </c>
      <c r="DY7" s="24">
        <v>5.64</v>
      </c>
      <c r="DZ7" s="24">
        <v>6.43</v>
      </c>
      <c r="EA7" s="24">
        <v>7.75</v>
      </c>
      <c r="EB7" s="24">
        <v>9.44</v>
      </c>
      <c r="EC7" s="24">
        <v>10.69</v>
      </c>
      <c r="ED7" s="24">
        <v>9.4600000000000009</v>
      </c>
      <c r="EE7" s="24">
        <v>0.1</v>
      </c>
      <c r="EF7" s="24">
        <v>0.03</v>
      </c>
      <c r="EG7" s="24">
        <v>0.1</v>
      </c>
      <c r="EH7" s="24">
        <v>0.13</v>
      </c>
      <c r="EI7" s="24">
        <v>0.06</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2026-01-28T02:01:39Z</cp:lastPrinted>
  <dcterms:created xsi:type="dcterms:W3CDTF">2025-12-23T05:58:01Z</dcterms:created>
  <dcterms:modified xsi:type="dcterms:W3CDTF">2026-03-06T04:55:37Z</dcterms:modified>
  <cp:category/>
</cp:coreProperties>
</file>