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2工業用水道\"/>
    </mc:Choice>
  </mc:AlternateContent>
  <workbookProtection workbookAlgorithmName="SHA-512" workbookHashValue="qb+mdKaZ8EdBEzHszIYQHVJkvqP2B4aMUH3BEnptibWWRqrHGgz9YLhXvP+pMQUBzcR5GhUvmvSiY6P2grt4HA==" workbookSaltValue="GoimC4/yJye5Z27B5vumd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<sst xmlns="http://schemas.openxmlformats.org/spreadsheetml/2006/main" count="262" uniqueCount="109">
  <si>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</si>
  <si>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</si>
  <si>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</si>
  <si>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</si>
  <si>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</si>
  <si>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</si>
  <si>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</si>
  <si>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</si>
  <si>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</si>
  <si>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</si>
  <si>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</si>
  <si>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</si>
  <si>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</si>
  <si>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</si>
  <si>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</si>
  <si>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</si>
  <si>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</si>
  <si>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</si>
  <si>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</si>
  <si>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</si>
  <si>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</si>
  <si>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</si>
  <si>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</si>
  <si>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</si>
  <si>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</si>
  <si>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</si>
  <si>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</si>
  <si>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</si>
  <si>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</si>
  <si>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</si>
  <si>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</si>
  <si>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</si>
  <si>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</si>
  <si>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</si>
  <si>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</si>
  <si>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</si>
  <si>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</si>
  <si>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</si>
  <si>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</si>
  <si>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</si>
  <si>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</si>
  <si>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</si>
  <si>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</si>
  <si>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</si>
  <si>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</si>
  <si>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</si>
  <si>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</si>
  <si>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</si>
  <si>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</si>
  <si>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</si>
  <si>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</si>
  <si>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</si>
  <si>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</si>
  <si>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</si>
  <si>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</si>
  <si>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</si>
  <si>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</si>
  <si>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</si>
  <si>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</si>
  <si>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</si>
  <si>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</si>
  <si>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</si>
  <si>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</si>
  <si>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</si>
  <si>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</si>
  <si>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</si>
  <si>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</si>
  <si>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</si>
  <si>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</si>
  <si>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</si>
  <si>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</si>
  <si>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</si>
  <si>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</si>
  <si>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</si>
  <si>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</si>
  <si>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</si>
  <si>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</si>
  <si>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</si>
  <si>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</si>
  <si>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</si>
  <si>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</si>
  <si>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</si>
  <si>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</si>
  <si>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</si>
  <si>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</si>
  <si>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</si>
  <si>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</si>
  <si>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</si>
  <si>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</si>
  <si>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</si>
  <si>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092029</t>
  </si>
  <si>
    <t>46</t>
  </si>
  <si>
    <t>02</t>
  </si>
  <si>
    <t>0</t>
  </si>
  <si>
    <t>000</t>
  </si>
  <si>
    <t>栃木県　足利市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</si>
  <si>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</si>
  <si>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</si>
  <si>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</si>
  <si>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</si>
  <si>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</si>
  <si>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</si>
  <si>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</si>
  <si>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</si>
  <si>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</si>
  <si>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</si>
  <si>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【健全性】
　経常収支比率、料金回収率ともに100％を超えており、類似団体平均値と比較しても良好な数値であることから、健全性は確保されているといえます。給水原価が類似団体平均値と比較しても低い水準値を保ちながら、累積欠損金比率０%を維持し、流動比率は100％を大きく上回っていることは、健全な経営といえます。今後も健全な経営を維持できるよう努めていきます。
　企業債残高対給水収益比率は、企業債が全額償還済みであり、新たな企業債の借入も行っていないことから、令和２年度は０%となっています。今後は、必要な更新等を踏まえ、適切な投資規模となるような計画を検討していきます。
　【効率性】
　施設利用率は類似団体平均値を上回り、適切な施設規模であるといえますが、契約数の増加は望めないため、現状維持に努めていく必要があります。</t>
    <phoneticPr fontId="5"/>
  </si>
  <si>
    <t>　保有資産全体では、有形固定資産減価償却率が類似団体平均値を上回り、かつ増加傾向であることから、老朽化が進んでいると考えられます。管路経年化率も高い水準であるにも関わらず、管路更新は近年ほとんど行われていないため、今後は計画的かつ効率的な更新に取り組んでいく必要があります。</t>
    <phoneticPr fontId="5"/>
  </si>
  <si>
    <t xml:space="preserve">　現状では、経営の健全性・効率性は確保されていますが、今後の投資規模について検討していく必要があります。
　また、老朽化の状況については今後さらに管路経年化率の増加が考えられることから、分析結果を踏まえ、適切な更新計画を検討してく必要があります。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</si>
</sst>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61.44</c:v>
                </c:pt>
                <c:pt idx="1">
                  <c:v>62.4</c:v>
                </c:pt>
                <c:pt idx="2">
                  <c:v>64.69</c:v>
                </c:pt>
                <c:pt idx="3">
                  <c:v>66.45</c:v>
                </c:pt>
                <c:pt idx="4">
                  <c:v>66.36</c:v>
                </c:pt>
              </c:numCache>
            </c:numRef>
          </c:val>
          <c:extLst>
            <c:ext xmlns:c16="http://schemas.microsoft.com/office/drawing/2014/chart" uri="{C3380CC4-5D6E-409C-BE32-E72D297353CC}">
              <c16:uniqueId val="{00000000-BD94-4173-8482-C385711AE6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BD94-4173-8482-C385711AE6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C-4F59-AEC7-7D80C7BFAEB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325C-4F59-AEC7-7D80C7BFAEB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139.19</c:v>
                </c:pt>
                <c:pt idx="1">
                  <c:v>139.22999999999999</c:v>
                </c:pt>
                <c:pt idx="2">
                  <c:v>130.1</c:v>
                </c:pt>
                <c:pt idx="3">
                  <c:v>137.44999999999999</c:v>
                </c:pt>
                <c:pt idx="4">
                  <c:v>120.12</c:v>
                </c:pt>
              </c:numCache>
            </c:numRef>
          </c:val>
          <c:extLst>
            <c:ext xmlns:c16="http://schemas.microsoft.com/office/drawing/2014/chart" uri="{C3380CC4-5D6E-409C-BE32-E72D297353CC}">
              <c16:uniqueId val="{00000000-7109-4E76-A5E5-540F6F946B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7109-4E76-A5E5-540F6F946B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76.84</c:v>
                </c:pt>
                <c:pt idx="1">
                  <c:v>76.58</c:v>
                </c:pt>
                <c:pt idx="2">
                  <c:v>76.58</c:v>
                </c:pt>
                <c:pt idx="3">
                  <c:v>76.58</c:v>
                </c:pt>
                <c:pt idx="4">
                  <c:v>76.58</c:v>
                </c:pt>
              </c:numCache>
            </c:numRef>
          </c:val>
          <c:extLst>
            <c:ext xmlns:c16="http://schemas.microsoft.com/office/drawing/2014/chart" uri="{C3380CC4-5D6E-409C-BE32-E72D297353CC}">
              <c16:uniqueId val="{00000000-08B8-4634-8FDE-618C5B1A4C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08B8-4634-8FDE-618C5B1A4C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0.34</c:v>
                </c:pt>
                <c:pt idx="2">
                  <c:v>0</c:v>
                </c:pt>
                <c:pt idx="3">
                  <c:v>0</c:v>
                </c:pt>
                <c:pt idx="4">
                  <c:v>0</c:v>
                </c:pt>
              </c:numCache>
            </c:numRef>
          </c:val>
          <c:extLst>
            <c:ext xmlns:c16="http://schemas.microsoft.com/office/drawing/2014/chart" uri="{C3380CC4-5D6E-409C-BE32-E72D297353CC}">
              <c16:uniqueId val="{00000000-FEF8-404F-9BA3-2490ADCC46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FEF8-404F-9BA3-2490ADCC46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7320.68</c:v>
                </c:pt>
                <c:pt idx="1">
                  <c:v>5955.2</c:v>
                </c:pt>
                <c:pt idx="2">
                  <c:v>8072.55</c:v>
                </c:pt>
                <c:pt idx="3">
                  <c:v>11671.67</c:v>
                </c:pt>
                <c:pt idx="4">
                  <c:v>4025.78</c:v>
                </c:pt>
              </c:numCache>
            </c:numRef>
          </c:val>
          <c:extLst>
            <c:ext xmlns:c16="http://schemas.microsoft.com/office/drawing/2014/chart" uri="{C3380CC4-5D6E-409C-BE32-E72D297353CC}">
              <c16:uniqueId val="{00000000-A09E-4E5C-94E8-510A85F1F5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A09E-4E5C-94E8-510A85F1F5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9.06</c:v>
                </c:pt>
                <c:pt idx="1">
                  <c:v>5.79</c:v>
                </c:pt>
                <c:pt idx="2">
                  <c:v>2.31</c:v>
                </c:pt>
                <c:pt idx="3">
                  <c:v>0</c:v>
                </c:pt>
                <c:pt idx="4">
                  <c:v>0</c:v>
                </c:pt>
              </c:numCache>
            </c:numRef>
          </c:val>
          <c:extLst>
            <c:ext xmlns:c16="http://schemas.microsoft.com/office/drawing/2014/chart" uri="{C3380CC4-5D6E-409C-BE32-E72D297353CC}">
              <c16:uniqueId val="{00000000-9F02-4809-B0B3-1A3653312B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9F02-4809-B0B3-1A3653312B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132.77000000000001</c:v>
                </c:pt>
                <c:pt idx="1">
                  <c:v>132.51</c:v>
                </c:pt>
                <c:pt idx="2">
                  <c:v>122.3</c:v>
                </c:pt>
                <c:pt idx="3">
                  <c:v>130.19999999999999</c:v>
                </c:pt>
                <c:pt idx="4">
                  <c:v>114.33</c:v>
                </c:pt>
              </c:numCache>
            </c:numRef>
          </c:val>
          <c:extLst>
            <c:ext xmlns:c16="http://schemas.microsoft.com/office/drawing/2014/chart" uri="{C3380CC4-5D6E-409C-BE32-E72D297353CC}">
              <c16:uniqueId val="{00000000-F4BA-4D72-91CA-59FE5FCE4F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F4BA-4D72-91CA-59FE5FCE4F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12.8</c:v>
                </c:pt>
                <c:pt idx="1">
                  <c:v>12.83</c:v>
                </c:pt>
                <c:pt idx="2">
                  <c:v>13.93</c:v>
                </c:pt>
                <c:pt idx="3">
                  <c:v>13.07</c:v>
                </c:pt>
                <c:pt idx="4">
                  <c:v>14.87</c:v>
                </c:pt>
              </c:numCache>
            </c:numRef>
          </c:val>
          <c:extLst>
            <c:ext xmlns:c16="http://schemas.microsoft.com/office/drawing/2014/chart" uri="{C3380CC4-5D6E-409C-BE32-E72D297353CC}">
              <c16:uniqueId val="{00000000-7F18-4C89-A5D5-9402F13E35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7F18-4C89-A5D5-9402F13E35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51.35</c:v>
                </c:pt>
                <c:pt idx="1">
                  <c:v>51.02</c:v>
                </c:pt>
                <c:pt idx="2">
                  <c:v>50.67</c:v>
                </c:pt>
                <c:pt idx="3">
                  <c:v>49.86</c:v>
                </c:pt>
                <c:pt idx="4">
                  <c:v>48.84</c:v>
                </c:pt>
              </c:numCache>
            </c:numRef>
          </c:val>
          <c:extLst>
            <c:ext xmlns:c16="http://schemas.microsoft.com/office/drawing/2014/chart" uri="{C3380CC4-5D6E-409C-BE32-E72D297353CC}">
              <c16:uniqueId val="{00000000-60E4-4674-889C-E011B4B2C0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60E4-4674-889C-E011B4B2C0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62.8</c:v>
                </c:pt>
                <c:pt idx="1">
                  <c:v>62.8</c:v>
                </c:pt>
                <c:pt idx="2">
                  <c:v>62.8</c:v>
                </c:pt>
                <c:pt idx="3">
                  <c:v>62.8</c:v>
                </c:pt>
                <c:pt idx="4">
                  <c:v>62.8</c:v>
                </c:pt>
              </c:numCache>
            </c:numRef>
          </c:val>
          <c:extLst>
            <c:ext xmlns:c16="http://schemas.microsoft.com/office/drawing/2014/chart" uri="{C3380CC4-5D6E-409C-BE32-E72D297353CC}">
              <c16:uniqueId val="{00000000-1C26-4705-8A5D-8E94040CC8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1C26-4705-8A5D-8E94040CC8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60" zoomScaleNormal="60" workbookViewId="0">
      <selection activeCell="AJ12" sqref="AJ12"/>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栃木県　足利市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17583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98.2</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22608</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139.19</v>
      </c>
      <c r="Y32" s="129"/>
      <c r="Z32" s="129"/>
      <c r="AA32" s="129"/>
      <c r="AB32" s="129"/>
      <c r="AC32" s="129"/>
      <c r="AD32" s="129"/>
      <c r="AE32" s="129"/>
      <c r="AF32" s="129"/>
      <c r="AG32" s="129"/>
      <c r="AH32" s="129"/>
      <c r="AI32" s="129"/>
      <c r="AJ32" s="129"/>
      <c r="AK32" s="129"/>
      <c r="AL32" s="129"/>
      <c r="AM32" s="129"/>
      <c r="AN32" s="129"/>
      <c r="AO32" s="129"/>
      <c r="AP32" s="129"/>
      <c r="AQ32" s="130"/>
      <c r="AR32" s="128">
        <f>データ!U6</f>
        <v>139.22999999999999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137.44999999999999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120.12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7320.68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5955.2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8072.55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11671.67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4025.78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9.06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5.79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2.31</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107</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132.77000000000001</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132.51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122.3</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130.19999999999999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114.33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12.8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12.83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13.93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13.07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14.87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51.35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51.02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50.67</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49.86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48.84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62.8</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62.8</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62.8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62.8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62.8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108</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61.44</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62.4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64.69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66.45</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66.36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76.84</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76.58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76.58</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76.58</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76.58</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0.34</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51.15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52.15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52.21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54.51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55.38</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20.8</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29.43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32.03</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36.58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40.880000000000003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0.11</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0.36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0.12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39</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ZsQDvWqn7hT30Q6miylLq212aAfahAWHvidpNVHPZUvzhqRZm//FnWM3UpqTcrRFGYgEguJrx+QS2f9DZSpMA==" saltValue="4ky4l8/rcgbRqdXb0BXrl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139.19</v>
      </c>
      <c r="U6" s="52">
        <f>U7</f>
        <v>139.22999999999999</v>
      </c>
      <c r="V6" s="52">
        <f>V7</f>
        <v>130.1</v>
      </c>
      <c r="W6" s="52">
        <f>W7</f>
        <v>137.44999999999999</v>
      </c>
      <c r="X6" s="52">
        <f t="shared" si="3"/>
        <v>120.12</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7320.68</v>
      </c>
      <c r="AQ6" s="52">
        <f>AQ7</f>
        <v>5955.2</v>
      </c>
      <c r="AR6" s="52">
        <f>AR7</f>
        <v>8072.55</v>
      </c>
      <c r="AS6" s="52">
        <f>AS7</f>
        <v>11671.67</v>
      </c>
      <c r="AT6" s="52">
        <f t="shared" si="3"/>
        <v>4025.78</v>
      </c>
      <c r="AU6" s="52">
        <f t="shared" si="3"/>
        <v>688.41</v>
      </c>
      <c r="AV6" s="52">
        <f t="shared" si="3"/>
        <v>649.91999999999996</v>
      </c>
      <c r="AW6" s="52">
        <f t="shared" si="3"/>
        <v>680.22</v>
      </c>
      <c r="AX6" s="52">
        <f t="shared" si="3"/>
        <v>786.06</v>
      </c>
      <c r="AY6" s="52">
        <f t="shared" si="3"/>
        <v>771.18</v>
      </c>
      <c r="AZ6" s="50" t="str">
        <f>IF(AZ7="-","【-】","【"&amp;SUBSTITUTE(TEXT(AZ7,"#,##0.00"),"-","△")&amp;"】")</f>
        <v>【436.32】</v>
      </c>
      <c r="BA6" s="52">
        <f t="shared" si="3"/>
        <v>9.06</v>
      </c>
      <c r="BB6" s="52">
        <f>BB7</f>
        <v>5.79</v>
      </c>
      <c r="BC6" s="52">
        <f>BC7</f>
        <v>2.31</v>
      </c>
      <c r="BD6" s="52">
        <f>BD7</f>
        <v>0</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132.77000000000001</v>
      </c>
      <c r="BM6" s="52">
        <f>BM7</f>
        <v>132.51</v>
      </c>
      <c r="BN6" s="52">
        <f>BN7</f>
        <v>122.3</v>
      </c>
      <c r="BO6" s="52">
        <f>BO7</f>
        <v>130.19999999999999</v>
      </c>
      <c r="BP6" s="52">
        <f t="shared" si="3"/>
        <v>114.33</v>
      </c>
      <c r="BQ6" s="52">
        <f t="shared" si="3"/>
        <v>93.58</v>
      </c>
      <c r="BR6" s="52">
        <f t="shared" si="3"/>
        <v>93.31</v>
      </c>
      <c r="BS6" s="52">
        <f t="shared" si="3"/>
        <v>92.2</v>
      </c>
      <c r="BT6" s="52">
        <f t="shared" si="3"/>
        <v>103.39</v>
      </c>
      <c r="BU6" s="52">
        <f t="shared" si="3"/>
        <v>96.49</v>
      </c>
      <c r="BV6" s="50" t="str">
        <f>IF(BV7="-","【-】","【"&amp;SUBSTITUTE(TEXT(BV7,"#,##0.00"),"-","△")&amp;"】")</f>
        <v>【113.30】</v>
      </c>
      <c r="BW6" s="52">
        <f t="shared" si="3"/>
        <v>12.8</v>
      </c>
      <c r="BX6" s="52">
        <f>BX7</f>
        <v>12.83</v>
      </c>
      <c r="BY6" s="52">
        <f>BY7</f>
        <v>13.93</v>
      </c>
      <c r="BZ6" s="52">
        <f>BZ7</f>
        <v>13.07</v>
      </c>
      <c r="CA6" s="52">
        <f t="shared" si="3"/>
        <v>14.87</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51.35</v>
      </c>
      <c r="CI6" s="52">
        <f>CI7</f>
        <v>51.02</v>
      </c>
      <c r="CJ6" s="52">
        <f>CJ7</f>
        <v>50.67</v>
      </c>
      <c r="CK6" s="52">
        <f>CK7</f>
        <v>49.86</v>
      </c>
      <c r="CL6" s="52">
        <f t="shared" si="5"/>
        <v>48.84</v>
      </c>
      <c r="CM6" s="52">
        <f t="shared" si="5"/>
        <v>43.12</v>
      </c>
      <c r="CN6" s="52">
        <f t="shared" si="5"/>
        <v>43.85</v>
      </c>
      <c r="CO6" s="52">
        <f t="shared" si="5"/>
        <v>44.05</v>
      </c>
      <c r="CP6" s="52">
        <f t="shared" si="5"/>
        <v>45.51</v>
      </c>
      <c r="CQ6" s="52">
        <f t="shared" si="5"/>
        <v>44.67</v>
      </c>
      <c r="CR6" s="50" t="str">
        <f>IF(CR7="-","【-】","【"&amp;SUBSTITUTE(TEXT(CR7,"#,##0.00"),"-","△")&amp;"】")</f>
        <v>【53.39】</v>
      </c>
      <c r="CS6" s="52">
        <f t="shared" ref="CS6:DB6" si="6">CS7</f>
        <v>62.8</v>
      </c>
      <c r="CT6" s="52">
        <f>CT7</f>
        <v>62.8</v>
      </c>
      <c r="CU6" s="52">
        <f>CU7</f>
        <v>62.8</v>
      </c>
      <c r="CV6" s="52">
        <f>CV7</f>
        <v>62.8</v>
      </c>
      <c r="CW6" s="52">
        <f t="shared" si="6"/>
        <v>62.8</v>
      </c>
      <c r="CX6" s="52">
        <f t="shared" si="6"/>
        <v>61.62</v>
      </c>
      <c r="CY6" s="52">
        <f t="shared" si="6"/>
        <v>61.64</v>
      </c>
      <c r="CZ6" s="52">
        <f t="shared" si="6"/>
        <v>61.85</v>
      </c>
      <c r="DA6" s="52">
        <f t="shared" si="6"/>
        <v>64.14</v>
      </c>
      <c r="DB6" s="52">
        <f t="shared" si="6"/>
        <v>63.89</v>
      </c>
      <c r="DC6" s="50" t="str">
        <f>IF(DC7="-","【-】","【"&amp;SUBSTITUTE(TEXT(DC7,"#,##0.00"),"-","△")&amp;"】")</f>
        <v>【76.89】</v>
      </c>
      <c r="DD6" s="52">
        <f t="shared" ref="DD6:DM6" si="7">DD7</f>
        <v>61.44</v>
      </c>
      <c r="DE6" s="52">
        <f>DE7</f>
        <v>62.4</v>
      </c>
      <c r="DF6" s="52">
        <f>DF7</f>
        <v>64.69</v>
      </c>
      <c r="DG6" s="52">
        <f>DG7</f>
        <v>66.45</v>
      </c>
      <c r="DH6" s="52">
        <f t="shared" si="7"/>
        <v>66.36</v>
      </c>
      <c r="DI6" s="52">
        <f t="shared" si="7"/>
        <v>51.15</v>
      </c>
      <c r="DJ6" s="52">
        <f t="shared" si="7"/>
        <v>52.15</v>
      </c>
      <c r="DK6" s="52">
        <f t="shared" si="7"/>
        <v>52.21</v>
      </c>
      <c r="DL6" s="52">
        <f t="shared" si="7"/>
        <v>54.51</v>
      </c>
      <c r="DM6" s="52">
        <f t="shared" si="7"/>
        <v>55.38</v>
      </c>
      <c r="DN6" s="50" t="str">
        <f>IF(DN7="-","【-】","【"&amp;SUBSTITUTE(TEXT(DN7,"#,##0.00"),"-","△")&amp;"】")</f>
        <v>【59.52】</v>
      </c>
      <c r="DO6" s="52">
        <f t="shared" ref="DO6:DX6" si="8">DO7</f>
        <v>76.84</v>
      </c>
      <c r="DP6" s="52">
        <f>DP7</f>
        <v>76.58</v>
      </c>
      <c r="DQ6" s="52">
        <f>DQ7</f>
        <v>76.58</v>
      </c>
      <c r="DR6" s="52">
        <f>DR7</f>
        <v>76.58</v>
      </c>
      <c r="DS6" s="52">
        <f t="shared" si="8"/>
        <v>76.58</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0.34</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36000</v>
      </c>
      <c r="L7" s="54" t="s">
        <v>98</v>
      </c>
      <c r="M7" s="55">
        <v>1</v>
      </c>
      <c r="N7" s="55">
        <v>17583</v>
      </c>
      <c r="O7" s="56" t="s">
        <v>99</v>
      </c>
      <c r="P7" s="56">
        <v>98.2</v>
      </c>
      <c r="Q7" s="55">
        <v>11</v>
      </c>
      <c r="R7" s="55">
        <v>22608</v>
      </c>
      <c r="S7" s="54" t="s">
        <v>100</v>
      </c>
      <c r="T7" s="57">
        <v>139.19</v>
      </c>
      <c r="U7" s="57">
        <v>139.22999999999999</v>
      </c>
      <c r="V7" s="57">
        <v>130.1</v>
      </c>
      <c r="W7" s="57">
        <v>137.44999999999999</v>
      </c>
      <c r="X7" s="57">
        <v>120.12</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7320.68</v>
      </c>
      <c r="AQ7" s="57">
        <v>5955.2</v>
      </c>
      <c r="AR7" s="57">
        <v>8072.55</v>
      </c>
      <c r="AS7" s="57">
        <v>11671.67</v>
      </c>
      <c r="AT7" s="57">
        <v>4025.78</v>
      </c>
      <c r="AU7" s="57">
        <v>688.41</v>
      </c>
      <c r="AV7" s="57">
        <v>649.91999999999996</v>
      </c>
      <c r="AW7" s="57">
        <v>680.22</v>
      </c>
      <c r="AX7" s="57">
        <v>786.06</v>
      </c>
      <c r="AY7" s="57">
        <v>771.18</v>
      </c>
      <c r="AZ7" s="57">
        <v>436.32</v>
      </c>
      <c r="BA7" s="57">
        <v>9.06</v>
      </c>
      <c r="BB7" s="57">
        <v>5.79</v>
      </c>
      <c r="BC7" s="57">
        <v>2.31</v>
      </c>
      <c r="BD7" s="57">
        <v>0</v>
      </c>
      <c r="BE7" s="57">
        <v>0</v>
      </c>
      <c r="BF7" s="57">
        <v>505.25</v>
      </c>
      <c r="BG7" s="57">
        <v>531.53</v>
      </c>
      <c r="BH7" s="57">
        <v>504.73</v>
      </c>
      <c r="BI7" s="57">
        <v>450.91</v>
      </c>
      <c r="BJ7" s="57">
        <v>444.01</v>
      </c>
      <c r="BK7" s="57">
        <v>238.21</v>
      </c>
      <c r="BL7" s="57">
        <v>132.77000000000001</v>
      </c>
      <c r="BM7" s="57">
        <v>132.51</v>
      </c>
      <c r="BN7" s="57">
        <v>122.3</v>
      </c>
      <c r="BO7" s="57">
        <v>130.19999999999999</v>
      </c>
      <c r="BP7" s="57">
        <v>114.33</v>
      </c>
      <c r="BQ7" s="57">
        <v>93.58</v>
      </c>
      <c r="BR7" s="57">
        <v>93.31</v>
      </c>
      <c r="BS7" s="57">
        <v>92.2</v>
      </c>
      <c r="BT7" s="57">
        <v>103.39</v>
      </c>
      <c r="BU7" s="57">
        <v>96.49</v>
      </c>
      <c r="BV7" s="57">
        <v>113.3</v>
      </c>
      <c r="BW7" s="57">
        <v>12.8</v>
      </c>
      <c r="BX7" s="57">
        <v>12.83</v>
      </c>
      <c r="BY7" s="57">
        <v>13.93</v>
      </c>
      <c r="BZ7" s="57">
        <v>13.07</v>
      </c>
      <c r="CA7" s="57">
        <v>14.87</v>
      </c>
      <c r="CB7" s="57">
        <v>33.79</v>
      </c>
      <c r="CC7" s="57">
        <v>33.81</v>
      </c>
      <c r="CD7" s="57">
        <v>34.33</v>
      </c>
      <c r="CE7" s="57">
        <v>30.96</v>
      </c>
      <c r="CF7" s="57">
        <v>33.229999999999997</v>
      </c>
      <c r="CG7" s="57">
        <v>18.87</v>
      </c>
      <c r="CH7" s="57">
        <v>51.35</v>
      </c>
      <c r="CI7" s="57">
        <v>51.02</v>
      </c>
      <c r="CJ7" s="57">
        <v>50.67</v>
      </c>
      <c r="CK7" s="57">
        <v>49.86</v>
      </c>
      <c r="CL7" s="57">
        <v>48.84</v>
      </c>
      <c r="CM7" s="57">
        <v>43.12</v>
      </c>
      <c r="CN7" s="57">
        <v>43.85</v>
      </c>
      <c r="CO7" s="57">
        <v>44.05</v>
      </c>
      <c r="CP7" s="57">
        <v>45.51</v>
      </c>
      <c r="CQ7" s="57">
        <v>44.67</v>
      </c>
      <c r="CR7" s="57">
        <v>53.39</v>
      </c>
      <c r="CS7" s="57">
        <v>62.8</v>
      </c>
      <c r="CT7" s="57">
        <v>62.8</v>
      </c>
      <c r="CU7" s="57">
        <v>62.8</v>
      </c>
      <c r="CV7" s="57">
        <v>62.8</v>
      </c>
      <c r="CW7" s="57">
        <v>62.8</v>
      </c>
      <c r="CX7" s="57">
        <v>61.62</v>
      </c>
      <c r="CY7" s="57">
        <v>61.64</v>
      </c>
      <c r="CZ7" s="57">
        <v>61.85</v>
      </c>
      <c r="DA7" s="57">
        <v>64.14</v>
      </c>
      <c r="DB7" s="57">
        <v>63.89</v>
      </c>
      <c r="DC7" s="57">
        <v>76.89</v>
      </c>
      <c r="DD7" s="57">
        <v>61.44</v>
      </c>
      <c r="DE7" s="57">
        <v>62.4</v>
      </c>
      <c r="DF7" s="57">
        <v>64.69</v>
      </c>
      <c r="DG7" s="57">
        <v>66.45</v>
      </c>
      <c r="DH7" s="57">
        <v>66.36</v>
      </c>
      <c r="DI7" s="57">
        <v>51.15</v>
      </c>
      <c r="DJ7" s="57">
        <v>52.15</v>
      </c>
      <c r="DK7" s="57">
        <v>52.21</v>
      </c>
      <c r="DL7" s="57">
        <v>54.51</v>
      </c>
      <c r="DM7" s="57">
        <v>55.38</v>
      </c>
      <c r="DN7" s="57">
        <v>59.52</v>
      </c>
      <c r="DO7" s="57">
        <v>76.84</v>
      </c>
      <c r="DP7" s="57">
        <v>76.58</v>
      </c>
      <c r="DQ7" s="57">
        <v>76.58</v>
      </c>
      <c r="DR7" s="57">
        <v>76.58</v>
      </c>
      <c r="DS7" s="57">
        <v>76.58</v>
      </c>
      <c r="DT7" s="57">
        <v>20.8</v>
      </c>
      <c r="DU7" s="57">
        <v>29.43</v>
      </c>
      <c r="DV7" s="57">
        <v>32.03</v>
      </c>
      <c r="DW7" s="57">
        <v>36.58</v>
      </c>
      <c r="DX7" s="57">
        <v>40.880000000000003</v>
      </c>
      <c r="DY7" s="57">
        <v>49.06</v>
      </c>
      <c r="DZ7" s="57">
        <v>0</v>
      </c>
      <c r="EA7" s="57">
        <v>0.34</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139.19</v>
      </c>
      <c r="V11" s="65">
        <f>IF(U6="-",NA(),U6)</f>
        <v>139.22999999999999</v>
      </c>
      <c r="W11" s="65">
        <f>IF(V6="-",NA(),V6)</f>
        <v>130.1</v>
      </c>
      <c r="X11" s="65">
        <f>IF(W6="-",NA(),W6)</f>
        <v>137.44999999999999</v>
      </c>
      <c r="Y11" s="65">
        <f>IF(X6="-",NA(),X6)</f>
        <v>120.12</v>
      </c>
      <c r="AE11" s="64" t="s">
        <v>23</v>
      </c>
      <c r="AF11" s="65">
        <f>IF(AE6="-",NA(),AE6)</f>
        <v>0</v>
      </c>
      <c r="AG11" s="65">
        <f>IF(AF6="-",NA(),AF6)</f>
        <v>0</v>
      </c>
      <c r="AH11" s="65">
        <f>IF(AG6="-",NA(),AG6)</f>
        <v>0</v>
      </c>
      <c r="AI11" s="65">
        <f>IF(AH6="-",NA(),AH6)</f>
        <v>0</v>
      </c>
      <c r="AJ11" s="65">
        <f>IF(AI6="-",NA(),AI6)</f>
        <v>0</v>
      </c>
      <c r="AP11" s="64" t="s">
        <v>23</v>
      </c>
      <c r="AQ11" s="65">
        <f>IF(AP6="-",NA(),AP6)</f>
        <v>7320.68</v>
      </c>
      <c r="AR11" s="65">
        <f>IF(AQ6="-",NA(),AQ6)</f>
        <v>5955.2</v>
      </c>
      <c r="AS11" s="65">
        <f>IF(AR6="-",NA(),AR6)</f>
        <v>8072.55</v>
      </c>
      <c r="AT11" s="65">
        <f>IF(AS6="-",NA(),AS6)</f>
        <v>11671.67</v>
      </c>
      <c r="AU11" s="65">
        <f>IF(AT6="-",NA(),AT6)</f>
        <v>4025.78</v>
      </c>
      <c r="BA11" s="64" t="s">
        <v>23</v>
      </c>
      <c r="BB11" s="65">
        <f>IF(BA6="-",NA(),BA6)</f>
        <v>9.06</v>
      </c>
      <c r="BC11" s="65">
        <f>IF(BB6="-",NA(),BB6)</f>
        <v>5.79</v>
      </c>
      <c r="BD11" s="65">
        <f>IF(BC6="-",NA(),BC6)</f>
        <v>2.31</v>
      </c>
      <c r="BE11" s="65">
        <f>IF(BD6="-",NA(),BD6)</f>
        <v>0</v>
      </c>
      <c r="BF11" s="65">
        <f>IF(BE6="-",NA(),BE6)</f>
        <v>0</v>
      </c>
      <c r="BL11" s="64" t="s">
        <v>23</v>
      </c>
      <c r="BM11" s="65">
        <f>IF(BL6="-",NA(),BL6)</f>
        <v>132.77000000000001</v>
      </c>
      <c r="BN11" s="65">
        <f>IF(BM6="-",NA(),BM6)</f>
        <v>132.51</v>
      </c>
      <c r="BO11" s="65">
        <f>IF(BN6="-",NA(),BN6)</f>
        <v>122.3</v>
      </c>
      <c r="BP11" s="65">
        <f>IF(BO6="-",NA(),BO6)</f>
        <v>130.19999999999999</v>
      </c>
      <c r="BQ11" s="65">
        <f>IF(BP6="-",NA(),BP6)</f>
        <v>114.33</v>
      </c>
      <c r="BW11" s="64" t="s">
        <v>23</v>
      </c>
      <c r="BX11" s="65">
        <f>IF(BW6="-",NA(),BW6)</f>
        <v>12.8</v>
      </c>
      <c r="BY11" s="65">
        <f>IF(BX6="-",NA(),BX6)</f>
        <v>12.83</v>
      </c>
      <c r="BZ11" s="65">
        <f>IF(BY6="-",NA(),BY6)</f>
        <v>13.93</v>
      </c>
      <c r="CA11" s="65">
        <f>IF(BZ6="-",NA(),BZ6)</f>
        <v>13.07</v>
      </c>
      <c r="CB11" s="65">
        <f>IF(CA6="-",NA(),CA6)</f>
        <v>14.87</v>
      </c>
      <c r="CH11" s="64" t="s">
        <v>23</v>
      </c>
      <c r="CI11" s="65">
        <f>IF(CH6="-",NA(),CH6)</f>
        <v>51.35</v>
      </c>
      <c r="CJ11" s="65">
        <f>IF(CI6="-",NA(),CI6)</f>
        <v>51.02</v>
      </c>
      <c r="CK11" s="65">
        <f>IF(CJ6="-",NA(),CJ6)</f>
        <v>50.67</v>
      </c>
      <c r="CL11" s="65">
        <f>IF(CK6="-",NA(),CK6)</f>
        <v>49.86</v>
      </c>
      <c r="CM11" s="65">
        <f>IF(CL6="-",NA(),CL6)</f>
        <v>48.84</v>
      </c>
      <c r="CS11" s="64" t="s">
        <v>23</v>
      </c>
      <c r="CT11" s="65">
        <f>IF(CS6="-",NA(),CS6)</f>
        <v>62.8</v>
      </c>
      <c r="CU11" s="65">
        <f>IF(CT6="-",NA(),CT6)</f>
        <v>62.8</v>
      </c>
      <c r="CV11" s="65">
        <f>IF(CU6="-",NA(),CU6)</f>
        <v>62.8</v>
      </c>
      <c r="CW11" s="65">
        <f>IF(CV6="-",NA(),CV6)</f>
        <v>62.8</v>
      </c>
      <c r="CX11" s="65">
        <f>IF(CW6="-",NA(),CW6)</f>
        <v>62.8</v>
      </c>
      <c r="DD11" s="64" t="s">
        <v>23</v>
      </c>
      <c r="DE11" s="65">
        <f>IF(DD6="-",NA(),DD6)</f>
        <v>61.44</v>
      </c>
      <c r="DF11" s="65">
        <f>IF(DE6="-",NA(),DE6)</f>
        <v>62.4</v>
      </c>
      <c r="DG11" s="65">
        <f>IF(DF6="-",NA(),DF6)</f>
        <v>64.69</v>
      </c>
      <c r="DH11" s="65">
        <f>IF(DG6="-",NA(),DG6)</f>
        <v>66.45</v>
      </c>
      <c r="DI11" s="65">
        <f>IF(DH6="-",NA(),DH6)</f>
        <v>66.36</v>
      </c>
      <c r="DO11" s="64" t="s">
        <v>23</v>
      </c>
      <c r="DP11" s="65">
        <f>IF(DO6="-",NA(),DO6)</f>
        <v>76.84</v>
      </c>
      <c r="DQ11" s="65">
        <f>IF(DP6="-",NA(),DP6)</f>
        <v>76.58</v>
      </c>
      <c r="DR11" s="65">
        <f>IF(DQ6="-",NA(),DQ6)</f>
        <v>76.58</v>
      </c>
      <c r="DS11" s="65">
        <f>IF(DR6="-",NA(),DR6)</f>
        <v>76.58</v>
      </c>
      <c r="DT11" s="65">
        <f>IF(DS6="-",NA(),DS6)</f>
        <v>76.58</v>
      </c>
      <c r="DZ11" s="64" t="s">
        <v>23</v>
      </c>
      <c r="EA11" s="65">
        <f>IF(DZ6="-",NA(),DZ6)</f>
        <v>0</v>
      </c>
      <c r="EB11" s="65">
        <f>IF(EA6="-",NA(),EA6)</f>
        <v>0.34</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2021-12-03T08:58:59Z</dcterms:created>
  <dcterms:modified xsi:type="dcterms:W3CDTF">2022-02-22T02:11:42Z</dcterms:modified>
  <cp:category/>
</cp:coreProperties>
</file>